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p\Desktop\"/>
    </mc:Choice>
  </mc:AlternateContent>
  <bookViews>
    <workbookView xWindow="0" yWindow="0" windowWidth="20355" windowHeight="115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S26" i="1"/>
  <c r="R26" i="1"/>
  <c r="Q26" i="1"/>
  <c r="P26" i="1"/>
  <c r="O26" i="1"/>
  <c r="N26" i="1"/>
  <c r="M26" i="1"/>
  <c r="L26" i="1"/>
  <c r="K26" i="1"/>
  <c r="I26" i="1"/>
  <c r="H26" i="1"/>
  <c r="G26" i="1"/>
  <c r="F26" i="1"/>
  <c r="E26" i="1"/>
  <c r="D26" i="1"/>
  <c r="B26" i="1"/>
  <c r="G21" i="1"/>
  <c r="D21" i="1"/>
  <c r="I16" i="1"/>
  <c r="D10" i="1" s="1"/>
  <c r="G16" i="1"/>
  <c r="F16" i="1"/>
  <c r="C16" i="1"/>
  <c r="F9" i="1"/>
  <c r="D9" i="1" l="1"/>
  <c r="B9" i="1" s="1"/>
  <c r="C26" i="1"/>
  <c r="F10" i="1" s="1"/>
  <c r="B10" i="1" s="1"/>
</calcChain>
</file>

<file path=xl/sharedStrings.xml><?xml version="1.0" encoding="utf-8"?>
<sst xmlns="http://schemas.openxmlformats.org/spreadsheetml/2006/main" count="59" uniqueCount="52">
  <si>
    <t>Renhållningskostnad med grundavgift och förpackningsinsamling 2025</t>
  </si>
  <si>
    <t>Notera:</t>
  </si>
  <si>
    <t xml:space="preserve">Hämtningsavgiften baseras på 2024 års hämtningsavgifter som kan komma att ökas 2025. </t>
  </si>
  <si>
    <t>Totalt</t>
  </si>
  <si>
    <t>Hämtning restavfall</t>
  </si>
  <si>
    <t>Hämtning förpackningar</t>
  </si>
  <si>
    <t>Avgift 2025</t>
  </si>
  <si>
    <t>Avgift 2024</t>
  </si>
  <si>
    <t>Antal lägenheter</t>
  </si>
  <si>
    <t>Kärlstorlek och hämtningsintervall</t>
  </si>
  <si>
    <t>660 1ggr/v</t>
  </si>
  <si>
    <t>660 2ggr/v</t>
  </si>
  <si>
    <t>660 3ggr/v</t>
  </si>
  <si>
    <t>370 1ggr/v</t>
  </si>
  <si>
    <t>370 2ggr/v</t>
  </si>
  <si>
    <t>370 3ggr/v</t>
  </si>
  <si>
    <t>190 1ggr/v</t>
  </si>
  <si>
    <t>190 2ggr/v</t>
  </si>
  <si>
    <t>Kostnad</t>
  </si>
  <si>
    <t>Antal kärl/tjänst</t>
  </si>
  <si>
    <t>Hämtning matavfall</t>
  </si>
  <si>
    <t>240 1ggr/v</t>
  </si>
  <si>
    <t>240 2ggr/v</t>
  </si>
  <si>
    <t>140 1ggr/v</t>
  </si>
  <si>
    <t>140 2ggr/v</t>
  </si>
  <si>
    <t>Wellpapp 1ggr/v</t>
  </si>
  <si>
    <t>Wellpapp 2ggr/v</t>
  </si>
  <si>
    <t>Wellpapp 1ggr/m</t>
  </si>
  <si>
    <t>Wellpapp 2ggr/m</t>
  </si>
  <si>
    <t>Papper 1ggr/v</t>
  </si>
  <si>
    <t>Papper 1ggr/m</t>
  </si>
  <si>
    <t>Papper 2ggr/m</t>
  </si>
  <si>
    <t>Papper 6ggr/år</t>
  </si>
  <si>
    <t>Plast 1ggr/v</t>
  </si>
  <si>
    <t>Plast 6ggr/år</t>
  </si>
  <si>
    <t>Glas 4ggr/år</t>
  </si>
  <si>
    <t>Glas 6ggr/år</t>
  </si>
  <si>
    <t>Kostnad -&gt; 2024</t>
  </si>
  <si>
    <t>Kostnad 2025</t>
  </si>
  <si>
    <t>Grundavgift/lägenhet</t>
  </si>
  <si>
    <t>Reducering hämtavgift</t>
  </si>
  <si>
    <t>Metall 4ggr/ år</t>
  </si>
  <si>
    <t>Metall 6ggr/ år</t>
  </si>
  <si>
    <t>190/140 v</t>
  </si>
  <si>
    <t>Fyll i antal lägenheter och vilka kärl/tjänst ni har i de gröna rutorna så räknas er kommande kostnad ut i de blå rutorna</t>
  </si>
  <si>
    <t>240 2ggr/m</t>
  </si>
  <si>
    <t>140 2ggr/m</t>
  </si>
  <si>
    <t>Plast 1ggr/ m</t>
  </si>
  <si>
    <t>Plast 2ggr/ m</t>
  </si>
  <si>
    <t>Metall 1ggr/m</t>
  </si>
  <si>
    <t>Glas 1ggr/ m</t>
  </si>
  <si>
    <t>Grundavgift och hämtningsavgift är preliminär och fastställs och kommunfullmäktige under hösten 2024 och gäller från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</si>
</sst>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2" fillId="0" borderId="0" xfId="0" applyFont="1"/>
    <xf numFmtId="0" fontId="0" fillId="3" borderId="1" xfId="0" applyFill="1" applyBorder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5" fillId="3" borderId="4" xfId="0" applyFont="1" applyFill="1" applyBorder="1"/>
    <xf numFmtId="164" fontId="2" fillId="3" borderId="5" xfId="0" applyNumberFormat="1" applyFont="1" applyFill="1" applyBorder="1" applyAlignment="1">
      <alignment horizontal="left"/>
    </xf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1" fontId="0" fillId="0" borderId="0" xfId="0" applyNumberFormat="1"/>
    <xf numFmtId="0" fontId="5" fillId="3" borderId="7" xfId="0" applyFont="1" applyFill="1" applyBorder="1"/>
    <xf numFmtId="0" fontId="0" fillId="3" borderId="8" xfId="0" applyFill="1" applyBorder="1"/>
    <xf numFmtId="0" fontId="2" fillId="3" borderId="8" xfId="0" applyFont="1" applyFill="1" applyBorder="1"/>
    <xf numFmtId="0" fontId="0" fillId="3" borderId="9" xfId="0" applyFill="1" applyBorder="1"/>
    <xf numFmtId="0" fontId="0" fillId="4" borderId="5" xfId="0" applyFill="1" applyBorder="1"/>
    <xf numFmtId="0" fontId="0" fillId="0" borderId="0" xfId="0" applyAlignment="1">
      <alignment wrapText="1"/>
    </xf>
    <xf numFmtId="0" fontId="2" fillId="5" borderId="0" xfId="0" applyFont="1" applyFill="1"/>
    <xf numFmtId="0" fontId="0" fillId="5" borderId="0" xfId="0" applyFill="1"/>
    <xf numFmtId="0" fontId="1" fillId="5" borderId="0" xfId="2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" fillId="5" borderId="0" xfId="0" applyFont="1" applyFill="1" applyBorder="1"/>
    <xf numFmtId="0" fontId="2" fillId="5" borderId="0" xfId="0" applyFont="1" applyFill="1" applyAlignment="1"/>
    <xf numFmtId="0" fontId="0" fillId="5" borderId="0" xfId="0" applyFill="1" applyBorder="1"/>
    <xf numFmtId="0" fontId="0" fillId="5" borderId="0" xfId="0" applyFont="1" applyFill="1" applyBorder="1"/>
    <xf numFmtId="0" fontId="2" fillId="6" borderId="5" xfId="0" applyFont="1" applyFill="1" applyBorder="1"/>
    <xf numFmtId="9" fontId="2" fillId="6" borderId="5" xfId="1" applyFont="1" applyFill="1" applyBorder="1"/>
    <xf numFmtId="0" fontId="0" fillId="5" borderId="13" xfId="0" applyFill="1" applyBorder="1" applyAlignment="1">
      <alignment wrapText="1"/>
    </xf>
    <xf numFmtId="0" fontId="0" fillId="5" borderId="13" xfId="0" applyFill="1" applyBorder="1"/>
    <xf numFmtId="0" fontId="1" fillId="5" borderId="13" xfId="0" applyFont="1" applyFill="1" applyBorder="1" applyAlignment="1">
      <alignment wrapText="1"/>
    </xf>
    <xf numFmtId="0" fontId="0" fillId="5" borderId="13" xfId="2" applyFont="1" applyFill="1" applyBorder="1" applyAlignment="1">
      <alignment wrapText="1"/>
    </xf>
    <xf numFmtId="0" fontId="1" fillId="5" borderId="13" xfId="2" applyFont="1" applyFill="1" applyBorder="1" applyAlignment="1">
      <alignment wrapText="1"/>
    </xf>
    <xf numFmtId="0" fontId="0" fillId="5" borderId="13" xfId="0" applyFont="1" applyFill="1" applyBorder="1" applyAlignment="1">
      <alignment wrapText="1"/>
    </xf>
    <xf numFmtId="0" fontId="0" fillId="5" borderId="14" xfId="0" applyFill="1" applyBorder="1"/>
    <xf numFmtId="0" fontId="0" fillId="5" borderId="14" xfId="0" applyFont="1" applyFill="1" applyBorder="1"/>
  </cellXfs>
  <cellStyles count="3">
    <cellStyle name="Dekorfärg4" xfId="2" builtinId="41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D35" sqref="D35"/>
    </sheetView>
  </sheetViews>
  <sheetFormatPr defaultRowHeight="15" x14ac:dyDescent="0.25"/>
  <cols>
    <col min="1" max="1" width="21.7109375" customWidth="1"/>
    <col min="2" max="2" width="9.7109375" customWidth="1"/>
    <col min="3" max="3" width="9.28515625" customWidth="1"/>
    <col min="4" max="4" width="9.42578125" customWidth="1"/>
    <col min="6" max="6" width="7.5703125" customWidth="1"/>
    <col min="7" max="7" width="7.7109375" customWidth="1"/>
    <col min="8" max="8" width="7.42578125" customWidth="1"/>
    <col min="9" max="9" width="7.5703125" customWidth="1"/>
    <col min="10" max="10" width="6.7109375" customWidth="1"/>
    <col min="11" max="11" width="7.42578125" customWidth="1"/>
    <col min="12" max="12" width="7.5703125" customWidth="1"/>
    <col min="13" max="13" width="7.140625" customWidth="1"/>
    <col min="14" max="14" width="7.28515625" customWidth="1"/>
    <col min="15" max="16" width="7.42578125" customWidth="1"/>
    <col min="17" max="17" width="7.7109375" customWidth="1"/>
    <col min="18" max="18" width="7" customWidth="1"/>
    <col min="19" max="19" width="7.140625" customWidth="1"/>
  </cols>
  <sheetData>
    <row r="1" spans="1:15" ht="18.75" x14ac:dyDescent="0.3">
      <c r="A1" s="1" t="s">
        <v>0</v>
      </c>
    </row>
    <row r="2" spans="1:15" ht="18.75" x14ac:dyDescent="0.3">
      <c r="A2" s="1"/>
    </row>
    <row r="3" spans="1:15" x14ac:dyDescent="0.25">
      <c r="A3" s="2" t="s">
        <v>44</v>
      </c>
      <c r="J3" s="2"/>
    </row>
    <row r="4" spans="1:15" x14ac:dyDescent="0.25">
      <c r="A4" s="2"/>
      <c r="J4" s="2"/>
    </row>
    <row r="5" spans="1:15" x14ac:dyDescent="0.25">
      <c r="A5" s="2" t="s">
        <v>1</v>
      </c>
      <c r="B5" t="s">
        <v>51</v>
      </c>
    </row>
    <row r="6" spans="1:15" x14ac:dyDescent="0.25">
      <c r="A6" s="2"/>
      <c r="B6" t="s">
        <v>2</v>
      </c>
    </row>
    <row r="7" spans="1:15" ht="15.75" thickBot="1" x14ac:dyDescent="0.3"/>
    <row r="8" spans="1:15" ht="15.75" thickBot="1" x14ac:dyDescent="0.3">
      <c r="A8" s="3"/>
      <c r="B8" s="4" t="s">
        <v>3</v>
      </c>
      <c r="C8" s="5"/>
      <c r="D8" s="5" t="s">
        <v>4</v>
      </c>
      <c r="E8" s="5"/>
      <c r="F8" s="5" t="s">
        <v>5</v>
      </c>
      <c r="G8" s="6"/>
      <c r="H8" s="7"/>
    </row>
    <row r="9" spans="1:15" ht="16.5" thickBot="1" x14ac:dyDescent="0.3">
      <c r="A9" s="8" t="s">
        <v>6</v>
      </c>
      <c r="B9" s="9">
        <f>D9+F9</f>
        <v>0</v>
      </c>
      <c r="C9" s="10"/>
      <c r="D9" s="11">
        <f>(D10*B31)+(B12*B30)</f>
        <v>0</v>
      </c>
      <c r="E9" s="10"/>
      <c r="F9" s="11">
        <f>B28*B27+C28*C27+D28*D27+E28*E27+F28*F27+G28*G27+H28*H27+I28*I27+J28*J27+K28*K27+L28*L27+M28*M27+N28*N27+O28*O27+P28*P27+Q28*Q27+R28*R27+S28*S27</f>
        <v>0</v>
      </c>
      <c r="G9" s="10"/>
      <c r="H9" s="12"/>
      <c r="O9" s="13"/>
    </row>
    <row r="10" spans="1:15" ht="16.5" thickBot="1" x14ac:dyDescent="0.3">
      <c r="A10" s="14" t="s">
        <v>7</v>
      </c>
      <c r="B10" s="9">
        <f>D10+F10</f>
        <v>0</v>
      </c>
      <c r="C10" s="15"/>
      <c r="D10" s="11">
        <f>(B17*B16+C17*C16+D17*D16+E17*E16+F17*F16+G17*G16+H17*H16+I17*I16)+(C22*C21+D22*D21+E22*E21+F22*F21+G22*G21+H22*H21+I22*I21)</f>
        <v>0</v>
      </c>
      <c r="E10" s="15"/>
      <c r="F10" s="11">
        <f>B28*B26+C28*C26+D28*D26+E28*E26+F28*F26+G28*G26+H28*H26+I28*I26+J28*J26+K28*K26+L28*L26+M28*M26+N28*N26+O28*O26+P28*P26+Q28*Q26+R28*R26+S28*S26</f>
        <v>0</v>
      </c>
      <c r="G10" s="16"/>
      <c r="H10" s="17"/>
    </row>
    <row r="11" spans="1:15" ht="15.75" thickBot="1" x14ac:dyDescent="0.3"/>
    <row r="12" spans="1:15" ht="15.75" thickBot="1" x14ac:dyDescent="0.3">
      <c r="A12" s="2" t="s">
        <v>8</v>
      </c>
      <c r="B12" s="18"/>
      <c r="D12" s="19"/>
      <c r="F12" s="19"/>
    </row>
    <row r="14" spans="1:15" x14ac:dyDescent="0.25">
      <c r="A14" s="20" t="s">
        <v>4</v>
      </c>
      <c r="B14" s="21"/>
      <c r="C14" s="21"/>
      <c r="D14" s="21"/>
      <c r="E14" s="21"/>
      <c r="F14" s="21"/>
      <c r="G14" s="21"/>
      <c r="H14" s="21"/>
      <c r="I14" s="21"/>
    </row>
    <row r="15" spans="1:15" ht="27.75" customHeight="1" x14ac:dyDescent="0.25">
      <c r="A15" s="32" t="s">
        <v>9</v>
      </c>
      <c r="B15" s="36" t="s">
        <v>10</v>
      </c>
      <c r="C15" s="36" t="s">
        <v>11</v>
      </c>
      <c r="D15" s="36" t="s">
        <v>12</v>
      </c>
      <c r="E15" s="35" t="s">
        <v>13</v>
      </c>
      <c r="F15" s="36" t="s">
        <v>14</v>
      </c>
      <c r="G15" s="35" t="s">
        <v>15</v>
      </c>
      <c r="H15" s="35" t="s">
        <v>16</v>
      </c>
      <c r="I15" s="35" t="s">
        <v>17</v>
      </c>
    </row>
    <row r="16" spans="1:15" ht="15.75" thickBot="1" x14ac:dyDescent="0.3">
      <c r="A16" s="38" t="s">
        <v>18</v>
      </c>
      <c r="B16" s="22">
        <v>9740</v>
      </c>
      <c r="C16" s="22">
        <f>B16*2</f>
        <v>19480</v>
      </c>
      <c r="D16" s="22">
        <f>B16*3</f>
        <v>29220</v>
      </c>
      <c r="E16" s="22">
        <v>6775</v>
      </c>
      <c r="F16" s="22">
        <f>E16*2</f>
        <v>13550</v>
      </c>
      <c r="G16" s="22">
        <f>E16*3</f>
        <v>20325</v>
      </c>
      <c r="H16" s="22">
        <v>4400</v>
      </c>
      <c r="I16" s="22">
        <f>H16*2</f>
        <v>8800</v>
      </c>
    </row>
    <row r="17" spans="1:19" ht="15.75" thickBot="1" x14ac:dyDescent="0.3">
      <c r="A17" s="21" t="s">
        <v>19</v>
      </c>
      <c r="B17" s="23"/>
      <c r="C17" s="24"/>
      <c r="D17" s="24"/>
      <c r="E17" s="24"/>
      <c r="F17" s="24"/>
      <c r="G17" s="24"/>
      <c r="H17" s="24"/>
      <c r="I17" s="25"/>
    </row>
    <row r="19" spans="1:19" x14ac:dyDescent="0.25">
      <c r="A19" s="20" t="s">
        <v>20</v>
      </c>
      <c r="B19" s="21"/>
      <c r="C19" s="21"/>
      <c r="D19" s="21"/>
      <c r="E19" s="21"/>
      <c r="F19" s="21"/>
      <c r="G19" s="21"/>
      <c r="H19" s="21"/>
      <c r="I19" s="21"/>
    </row>
    <row r="20" spans="1:19" ht="30" customHeight="1" x14ac:dyDescent="0.25">
      <c r="A20" s="32" t="s">
        <v>9</v>
      </c>
      <c r="B20" s="33"/>
      <c r="C20" s="34" t="s">
        <v>21</v>
      </c>
      <c r="D20" s="35" t="s">
        <v>22</v>
      </c>
      <c r="E20" s="35" t="s">
        <v>45</v>
      </c>
      <c r="F20" s="36" t="s">
        <v>23</v>
      </c>
      <c r="G20" s="35" t="s">
        <v>24</v>
      </c>
      <c r="H20" s="35" t="s">
        <v>46</v>
      </c>
      <c r="I20" s="35" t="s">
        <v>43</v>
      </c>
    </row>
    <row r="21" spans="1:19" ht="15.75" thickBot="1" x14ac:dyDescent="0.3">
      <c r="A21" s="38" t="s">
        <v>18</v>
      </c>
      <c r="B21" s="38"/>
      <c r="C21" s="26">
        <v>3055</v>
      </c>
      <c r="D21" s="22">
        <f>C21*2</f>
        <v>6110</v>
      </c>
      <c r="E21" s="21">
        <v>1500</v>
      </c>
      <c r="F21" s="22">
        <v>2645</v>
      </c>
      <c r="G21" s="22">
        <f>F21*2</f>
        <v>5290</v>
      </c>
      <c r="H21" s="22">
        <v>1345</v>
      </c>
      <c r="I21" s="21">
        <v>2100</v>
      </c>
    </row>
    <row r="22" spans="1:19" ht="15.75" thickBot="1" x14ac:dyDescent="0.3">
      <c r="A22" s="21" t="s">
        <v>19</v>
      </c>
      <c r="B22" s="21"/>
      <c r="C22" s="23"/>
      <c r="D22" s="24"/>
      <c r="E22" s="24"/>
      <c r="F22" s="24"/>
      <c r="G22" s="24"/>
      <c r="H22" s="24"/>
      <c r="I22" s="25"/>
    </row>
    <row r="24" spans="1:19" x14ac:dyDescent="0.25">
      <c r="A24" s="27" t="s">
        <v>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30.75" customHeight="1" x14ac:dyDescent="0.25">
      <c r="A25" s="32" t="s">
        <v>9</v>
      </c>
      <c r="B25" s="37" t="s">
        <v>25</v>
      </c>
      <c r="C25" s="37" t="s">
        <v>26</v>
      </c>
      <c r="D25" s="37" t="s">
        <v>27</v>
      </c>
      <c r="E25" s="37" t="s">
        <v>28</v>
      </c>
      <c r="F25" s="37" t="s">
        <v>29</v>
      </c>
      <c r="G25" s="37" t="s">
        <v>30</v>
      </c>
      <c r="H25" s="37" t="s">
        <v>31</v>
      </c>
      <c r="I25" s="37" t="s">
        <v>32</v>
      </c>
      <c r="J25" s="37" t="s">
        <v>33</v>
      </c>
      <c r="K25" s="37" t="s">
        <v>47</v>
      </c>
      <c r="L25" s="37" t="s">
        <v>48</v>
      </c>
      <c r="M25" s="37" t="s">
        <v>34</v>
      </c>
      <c r="N25" s="37" t="s">
        <v>49</v>
      </c>
      <c r="O25" s="37" t="s">
        <v>41</v>
      </c>
      <c r="P25" s="37" t="s">
        <v>42</v>
      </c>
      <c r="Q25" s="37" t="s">
        <v>50</v>
      </c>
      <c r="R25" s="37" t="s">
        <v>35</v>
      </c>
      <c r="S25" s="37" t="s">
        <v>36</v>
      </c>
    </row>
    <row r="26" spans="1:19" x14ac:dyDescent="0.25">
      <c r="A26" s="38" t="s">
        <v>37</v>
      </c>
      <c r="B26" s="38">
        <f>8186+288</f>
        <v>8474</v>
      </c>
      <c r="C26" s="38">
        <f>B26*2</f>
        <v>16948</v>
      </c>
      <c r="D26" s="38">
        <f>2046+288</f>
        <v>2334</v>
      </c>
      <c r="E26" s="38">
        <f>4092+288</f>
        <v>4380</v>
      </c>
      <c r="F26" s="38">
        <f>8186+288</f>
        <v>8474</v>
      </c>
      <c r="G26" s="38">
        <f>2046+288</f>
        <v>2334</v>
      </c>
      <c r="H26" s="38">
        <f>4092+288</f>
        <v>4380</v>
      </c>
      <c r="I26" s="39">
        <f>1024+288</f>
        <v>1312</v>
      </c>
      <c r="J26" s="38">
        <v>8186</v>
      </c>
      <c r="K26" s="38">
        <f>2046+288</f>
        <v>2334</v>
      </c>
      <c r="L26" s="38">
        <f>4092+288</f>
        <v>4380</v>
      </c>
      <c r="M26" s="39">
        <f>1024+288</f>
        <v>1312</v>
      </c>
      <c r="N26" s="38">
        <f>2046+288</f>
        <v>2334</v>
      </c>
      <c r="O26" s="39">
        <f>683+288</f>
        <v>971</v>
      </c>
      <c r="P26" s="39">
        <f>1024+288</f>
        <v>1312</v>
      </c>
      <c r="Q26" s="38">
        <f>2046+288</f>
        <v>2334</v>
      </c>
      <c r="R26" s="39">
        <f>683+288</f>
        <v>971</v>
      </c>
      <c r="S26" s="39">
        <f>1024+288</f>
        <v>1312</v>
      </c>
    </row>
    <row r="27" spans="1:19" ht="15.75" thickBot="1" x14ac:dyDescent="0.3">
      <c r="A27" s="38" t="s">
        <v>38</v>
      </c>
      <c r="B27" s="28">
        <v>4000</v>
      </c>
      <c r="C27" s="28">
        <v>8000</v>
      </c>
      <c r="D27" s="28">
        <v>0</v>
      </c>
      <c r="E27" s="28">
        <v>0</v>
      </c>
      <c r="F27" s="29">
        <v>4000</v>
      </c>
      <c r="G27" s="29">
        <v>0</v>
      </c>
      <c r="H27" s="29">
        <v>0</v>
      </c>
      <c r="I27" s="29">
        <v>0</v>
      </c>
      <c r="J27" s="29">
        <v>4000</v>
      </c>
      <c r="K27" s="29">
        <v>0</v>
      </c>
      <c r="L27" s="29">
        <v>0</v>
      </c>
      <c r="M27" s="29">
        <v>0</v>
      </c>
      <c r="N27" s="29">
        <v>1000</v>
      </c>
      <c r="O27" s="29">
        <v>0</v>
      </c>
      <c r="P27" s="29">
        <v>0</v>
      </c>
      <c r="Q27" s="29">
        <v>1000</v>
      </c>
      <c r="R27" s="29">
        <v>0</v>
      </c>
      <c r="S27" s="28">
        <v>0</v>
      </c>
    </row>
    <row r="28" spans="1:19" ht="15.75" thickBot="1" x14ac:dyDescent="0.3">
      <c r="A28" s="21" t="s">
        <v>19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</row>
    <row r="29" spans="1:19" ht="15.75" customHeight="1" x14ac:dyDescent="0.25"/>
    <row r="30" spans="1:19" ht="23.25" hidden="1" customHeight="1" thickBot="1" x14ac:dyDescent="0.3">
      <c r="A30" t="s">
        <v>39</v>
      </c>
      <c r="B30" s="30">
        <v>275</v>
      </c>
    </row>
    <row r="31" spans="1:19" ht="23.25" hidden="1" customHeight="1" thickBot="1" x14ac:dyDescent="0.3">
      <c r="A31" t="s">
        <v>40</v>
      </c>
      <c r="B31" s="31">
        <v>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Karlskoga Energi &amp; Miljö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Jarl</dc:creator>
  <cp:lastModifiedBy>Peter Jarl</cp:lastModifiedBy>
  <dcterms:created xsi:type="dcterms:W3CDTF">2024-05-02T12:33:18Z</dcterms:created>
  <dcterms:modified xsi:type="dcterms:W3CDTF">2024-06-12T14:59:32Z</dcterms:modified>
</cp:coreProperties>
</file>